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ucan\Documents\"/>
    </mc:Choice>
  </mc:AlternateContent>
  <xr:revisionPtr revIDLastSave="0" documentId="13_ncr:1_{F2D4581D-2DB9-4058-A841-F68AA091C7DC}" xr6:coauthVersionLast="47" xr6:coauthVersionMax="47" xr10:uidLastSave="{00000000-0000-0000-0000-000000000000}"/>
  <bookViews>
    <workbookView xWindow="-120" yWindow="-120" windowWidth="38640" windowHeight="15840" xr2:uid="{3F524738-A81F-48D4-BB82-2B18E3CF5D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H10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10" i="1"/>
  <c r="G11" i="1"/>
  <c r="I35" i="1"/>
  <c r="H26" i="1" l="1"/>
  <c r="H30" i="1" s="1"/>
  <c r="G26" i="1"/>
  <c r="H29" i="1" l="1"/>
  <c r="H33" i="1" s="1"/>
  <c r="H37" i="1" s="1"/>
  <c r="G30" i="1"/>
  <c r="G29" i="1"/>
  <c r="G33" i="1" l="1"/>
  <c r="G37" i="1" s="1"/>
  <c r="I33" i="1" l="1"/>
  <c r="I37" i="1" s="1"/>
</calcChain>
</file>

<file path=xl/sharedStrings.xml><?xml version="1.0" encoding="utf-8"?>
<sst xmlns="http://schemas.openxmlformats.org/spreadsheetml/2006/main" count="31" uniqueCount="27">
  <si>
    <t>Especialidad</t>
  </si>
  <si>
    <t>Código Esp</t>
  </si>
  <si>
    <t>Años</t>
  </si>
  <si>
    <t>Misma Especialidad</t>
  </si>
  <si>
    <t>Otra especialidad</t>
  </si>
  <si>
    <t>Fecha referencia</t>
  </si>
  <si>
    <t>Meses</t>
  </si>
  <si>
    <t>Ptos Misma especialidad</t>
  </si>
  <si>
    <t>Ptos Otra especialidad</t>
  </si>
  <si>
    <t>Total puntos</t>
  </si>
  <si>
    <t>Geografía e historia</t>
  </si>
  <si>
    <t>Fecha Inicio</t>
  </si>
  <si>
    <t>Fecha cese</t>
  </si>
  <si>
    <t>Total</t>
  </si>
  <si>
    <t xml:space="preserve">Experiencia </t>
  </si>
  <si>
    <t>Diferencia</t>
  </si>
  <si>
    <t>Puntuación que corresponde</t>
  </si>
  <si>
    <t>Aplicación para cálculo de la experiencia en el Bloque 2 de la lista de interinos</t>
  </si>
  <si>
    <t>Días Misma Especialidad</t>
  </si>
  <si>
    <t>Días Otra especialidad</t>
  </si>
  <si>
    <t>Elaborado por JA INSUCAN</t>
  </si>
  <si>
    <t>Poner la especialidad que se quiere hacer el cálculo</t>
  </si>
  <si>
    <t>Rellenar las casilla de fondo blanco</t>
  </si>
  <si>
    <t>Ver disposiciones adicionales: cuarta, sexta y séptima de la Orden de 9 de agosto de 2021.</t>
  </si>
  <si>
    <t xml:space="preserve">Poner la puntuación que está en el Anexo de la Resolución </t>
  </si>
  <si>
    <t>Poner los Datos de la hoja de servicio</t>
  </si>
  <si>
    <t>Especialidad de ámbito: CAMBIAR al código de la especialidad por la que se debe computar la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</si>
</sst>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14" fontId="1" fillId="2" borderId="0" xfId="0" applyNumberFormat="1" applyFont="1" applyFill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3" fontId="1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3" fontId="2" fillId="2" borderId="1" xfId="0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3" fontId="2" fillId="2" borderId="0" xfId="0" applyNumberFormat="1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right"/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7" fillId="6" borderId="1" xfId="1" applyFont="1" applyFill="1" applyBorder="1" applyAlignment="1" applyProtection="1">
      <alignment horizontal="center" vertical="center" wrapText="1"/>
      <protection hidden="1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iernodecanarias.org/libroazul/pdf/789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00FD-0C68-40DB-8CE0-9738A3ED59E1}">
  <dimension ref="A1:K43"/>
  <sheetViews>
    <sheetView tabSelected="1" workbookViewId="0">
      <selection activeCell="V24" sqref="V24"/>
    </sheetView>
  </sheetViews>
  <sheetFormatPr baseColWidth="10" defaultRowHeight="12.75" x14ac:dyDescent="0.2"/>
  <cols>
    <col min="1" max="1" width="11.42578125" style="2"/>
    <col min="2" max="2" width="12.85546875" style="2" customWidth="1"/>
    <col min="3" max="3" width="8.5703125" style="2" customWidth="1"/>
    <col min="4" max="4" width="18.28515625" style="2" bestFit="1" customWidth="1"/>
    <col min="5" max="5" width="11.42578125" style="2"/>
    <col min="6" max="6" width="12.42578125" style="2" customWidth="1"/>
    <col min="7" max="7" width="15.28515625" style="2" customWidth="1"/>
    <col min="8" max="8" width="11.85546875" style="2" customWidth="1"/>
    <col min="9" max="10" width="11.42578125" style="2"/>
    <col min="11" max="11" width="14" style="2" hidden="1" customWidth="1"/>
    <col min="12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1"/>
      <c r="B2" s="32" t="s">
        <v>17</v>
      </c>
      <c r="C2" s="32"/>
      <c r="D2" s="32"/>
      <c r="E2" s="32"/>
      <c r="F2" s="32"/>
      <c r="G2" s="32"/>
      <c r="H2" s="32"/>
      <c r="I2" s="32"/>
      <c r="J2" s="1"/>
    </row>
    <row r="3" spans="1:11" ht="15.75" x14ac:dyDescent="0.25">
      <c r="A3" s="1"/>
      <c r="B3" s="32" t="s">
        <v>20</v>
      </c>
      <c r="C3" s="32"/>
      <c r="D3" s="32"/>
      <c r="E3" s="32"/>
      <c r="F3" s="32"/>
      <c r="G3" s="32"/>
      <c r="H3" s="32"/>
      <c r="I3" s="32"/>
      <c r="J3" s="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5</v>
      </c>
    </row>
    <row r="5" spans="1:11" ht="25.5" x14ac:dyDescent="0.2">
      <c r="A5" s="1"/>
      <c r="B5" s="1"/>
      <c r="C5" s="3" t="s">
        <v>1</v>
      </c>
      <c r="D5" s="4" t="s">
        <v>0</v>
      </c>
      <c r="E5" s="39" t="s">
        <v>22</v>
      </c>
      <c r="F5" s="40"/>
      <c r="G5" s="40"/>
      <c r="H5" s="41"/>
      <c r="I5" s="1"/>
      <c r="J5" s="1"/>
      <c r="K5" s="5">
        <v>44439</v>
      </c>
    </row>
    <row r="6" spans="1:11" x14ac:dyDescent="0.2">
      <c r="A6" s="1"/>
      <c r="B6" s="25" t="s">
        <v>0</v>
      </c>
      <c r="C6" s="20">
        <v>205</v>
      </c>
      <c r="D6" s="21" t="s">
        <v>10</v>
      </c>
      <c r="E6" s="36" t="s">
        <v>21</v>
      </c>
      <c r="F6" s="37"/>
      <c r="G6" s="37"/>
      <c r="H6" s="38"/>
      <c r="I6" s="1"/>
      <c r="J6" s="1"/>
      <c r="K6" s="1"/>
    </row>
    <row r="7" spans="1:11" x14ac:dyDescent="0.2">
      <c r="A7" s="1"/>
      <c r="B7" s="6"/>
      <c r="C7" s="6"/>
      <c r="D7" s="6"/>
      <c r="E7" s="6"/>
      <c r="F7" s="1"/>
      <c r="G7" s="1"/>
      <c r="H7" s="1"/>
      <c r="I7" s="1"/>
      <c r="J7" s="1"/>
      <c r="K7" s="1"/>
    </row>
    <row r="8" spans="1:11" s="8" customFormat="1" ht="15.75" x14ac:dyDescent="0.25">
      <c r="A8" s="1"/>
      <c r="B8" s="1"/>
      <c r="C8" s="33" t="s">
        <v>25</v>
      </c>
      <c r="D8" s="34"/>
      <c r="E8" s="34"/>
      <c r="F8" s="35"/>
      <c r="G8" s="1"/>
      <c r="H8" s="1"/>
      <c r="I8" s="1"/>
      <c r="J8" s="1"/>
      <c r="K8" s="7"/>
    </row>
    <row r="9" spans="1:11" ht="25.5" x14ac:dyDescent="0.2">
      <c r="A9" s="7"/>
      <c r="B9" s="7"/>
      <c r="C9" s="9" t="s">
        <v>1</v>
      </c>
      <c r="D9" s="10"/>
      <c r="E9" s="11" t="s">
        <v>11</v>
      </c>
      <c r="F9" s="11" t="s">
        <v>12</v>
      </c>
      <c r="G9" s="12" t="s">
        <v>18</v>
      </c>
      <c r="H9" s="12" t="s">
        <v>19</v>
      </c>
      <c r="I9" s="7"/>
      <c r="J9" s="7"/>
      <c r="K9" s="1"/>
    </row>
    <row r="10" spans="1:11" ht="12.75" customHeight="1" x14ac:dyDescent="0.2">
      <c r="A10" s="1"/>
      <c r="B10" s="42" t="s">
        <v>26</v>
      </c>
      <c r="C10" s="26">
        <v>205</v>
      </c>
      <c r="D10" s="21"/>
      <c r="E10" s="44">
        <v>44440</v>
      </c>
      <c r="F10" s="44">
        <v>44804</v>
      </c>
      <c r="G10" s="13">
        <f>IF(E10=F10,0,IF(C$6=C10,(+IF(F10&gt;K$5,K$5,F10)-E10)+1,0))</f>
        <v>0</v>
      </c>
      <c r="H10" s="13">
        <f>IF(E10=F10,0,IF(C$6=C10,0,(+IF(F10&gt;K$5,K$5,F10)-E10)+1))</f>
        <v>0</v>
      </c>
      <c r="I10" s="1"/>
      <c r="J10" s="1"/>
      <c r="K10" s="1"/>
    </row>
    <row r="11" spans="1:11" x14ac:dyDescent="0.2">
      <c r="A11" s="1"/>
      <c r="B11" s="42"/>
      <c r="C11" s="26">
        <v>205</v>
      </c>
      <c r="D11" s="21"/>
      <c r="E11" s="44">
        <v>44075</v>
      </c>
      <c r="F11" s="44">
        <v>44439</v>
      </c>
      <c r="G11" s="13">
        <f>IF(E11=F11,0,IF(C$6=C11,(+IF(F11&gt;K$5,K$5,F11)-E11)+1,0))</f>
        <v>365</v>
      </c>
      <c r="H11" s="13">
        <f>IF(E11=F11,0,IF(C$6=C11,0,(+IF(F11&gt;K$5,K$5,F11)-E11)+1))</f>
        <v>0</v>
      </c>
      <c r="I11" s="1"/>
      <c r="J11" s="1"/>
      <c r="K11" s="1"/>
    </row>
    <row r="12" spans="1:11" x14ac:dyDescent="0.2">
      <c r="A12" s="1"/>
      <c r="B12" s="42"/>
      <c r="C12" s="26">
        <v>205</v>
      </c>
      <c r="D12" s="21"/>
      <c r="E12" s="44">
        <v>43710</v>
      </c>
      <c r="F12" s="44">
        <v>44074</v>
      </c>
      <c r="G12" s="13">
        <f t="shared" ref="G12:G25" si="0">IF(E12=F12,0,IF(C$6=C12,(+IF(F12&gt;K$5,K$5,F12)-E12)+1,0))</f>
        <v>365</v>
      </c>
      <c r="H12" s="13">
        <f t="shared" ref="H12:H25" si="1">IF(E12=F12,0,IF(C$6=C12,0,(+IF(F12&gt;K$5,K$5,F12)-E12)+1))</f>
        <v>0</v>
      </c>
      <c r="I12" s="1"/>
      <c r="J12" s="1"/>
      <c r="K12" s="1"/>
    </row>
    <row r="13" spans="1:11" x14ac:dyDescent="0.2">
      <c r="A13" s="1"/>
      <c r="B13" s="42"/>
      <c r="C13" s="26">
        <v>303</v>
      </c>
      <c r="D13" s="21"/>
      <c r="E13" s="44">
        <v>43403</v>
      </c>
      <c r="F13" s="44">
        <v>43646</v>
      </c>
      <c r="G13" s="13">
        <f t="shared" si="0"/>
        <v>0</v>
      </c>
      <c r="H13" s="13">
        <f t="shared" si="1"/>
        <v>244</v>
      </c>
      <c r="I13" s="1"/>
      <c r="J13" s="1"/>
      <c r="K13" s="1"/>
    </row>
    <row r="14" spans="1:11" x14ac:dyDescent="0.2">
      <c r="A14" s="1"/>
      <c r="B14" s="42"/>
      <c r="C14" s="26">
        <v>205</v>
      </c>
      <c r="D14" s="21"/>
      <c r="E14" s="44">
        <v>42992</v>
      </c>
      <c r="F14" s="44">
        <v>43343</v>
      </c>
      <c r="G14" s="13">
        <f t="shared" si="0"/>
        <v>352</v>
      </c>
      <c r="H14" s="13">
        <f t="shared" si="1"/>
        <v>0</v>
      </c>
      <c r="I14" s="1"/>
      <c r="J14" s="1"/>
      <c r="K14" s="1"/>
    </row>
    <row r="15" spans="1:11" x14ac:dyDescent="0.2">
      <c r="A15" s="1"/>
      <c r="B15" s="42"/>
      <c r="C15" s="26">
        <v>303</v>
      </c>
      <c r="D15" s="21"/>
      <c r="E15" s="44">
        <v>42644</v>
      </c>
      <c r="F15" s="44">
        <v>42916</v>
      </c>
      <c r="G15" s="13">
        <f t="shared" si="0"/>
        <v>0</v>
      </c>
      <c r="H15" s="13">
        <f t="shared" si="1"/>
        <v>273</v>
      </c>
      <c r="I15" s="1"/>
      <c r="J15" s="1"/>
      <c r="K15" s="1"/>
    </row>
    <row r="16" spans="1:11" x14ac:dyDescent="0.2">
      <c r="A16" s="1"/>
      <c r="B16" s="42"/>
      <c r="C16" s="26">
        <v>303</v>
      </c>
      <c r="D16" s="21"/>
      <c r="E16" s="44">
        <v>42639</v>
      </c>
      <c r="F16" s="44">
        <v>42643</v>
      </c>
      <c r="G16" s="13">
        <f t="shared" si="0"/>
        <v>0</v>
      </c>
      <c r="H16" s="13">
        <f t="shared" si="1"/>
        <v>5</v>
      </c>
      <c r="I16" s="1"/>
      <c r="J16" s="1"/>
      <c r="K16" s="1"/>
    </row>
    <row r="17" spans="1:11" ht="12.75" customHeight="1" x14ac:dyDescent="0.2">
      <c r="A17" s="1"/>
      <c r="B17" s="42"/>
      <c r="C17" s="26">
        <v>205</v>
      </c>
      <c r="D17" s="21"/>
      <c r="E17" s="44"/>
      <c r="F17" s="44"/>
      <c r="G17" s="13">
        <f t="shared" si="0"/>
        <v>0</v>
      </c>
      <c r="H17" s="13">
        <f t="shared" si="1"/>
        <v>0</v>
      </c>
      <c r="I17" s="1"/>
      <c r="J17" s="1"/>
      <c r="K17" s="1"/>
    </row>
    <row r="18" spans="1:11" ht="12.75" customHeight="1" x14ac:dyDescent="0.2">
      <c r="A18" s="1"/>
      <c r="B18" s="43" t="s">
        <v>23</v>
      </c>
      <c r="C18" s="26"/>
      <c r="D18" s="21"/>
      <c r="E18" s="44"/>
      <c r="F18" s="44"/>
      <c r="G18" s="13">
        <f t="shared" si="0"/>
        <v>0</v>
      </c>
      <c r="H18" s="13">
        <f t="shared" si="1"/>
        <v>0</v>
      </c>
      <c r="I18" s="1"/>
      <c r="J18" s="1"/>
      <c r="K18" s="1"/>
    </row>
    <row r="19" spans="1:11" ht="12.75" customHeight="1" x14ac:dyDescent="0.2">
      <c r="A19" s="1"/>
      <c r="B19" s="43"/>
      <c r="C19" s="26"/>
      <c r="D19" s="21"/>
      <c r="E19" s="44"/>
      <c r="F19" s="44"/>
      <c r="G19" s="13">
        <f t="shared" si="0"/>
        <v>0</v>
      </c>
      <c r="H19" s="13">
        <f t="shared" si="1"/>
        <v>0</v>
      </c>
      <c r="I19" s="1"/>
      <c r="J19" s="1"/>
      <c r="K19" s="1"/>
    </row>
    <row r="20" spans="1:11" ht="12.75" customHeight="1" x14ac:dyDescent="0.2">
      <c r="A20" s="1"/>
      <c r="B20" s="43"/>
      <c r="C20" s="26"/>
      <c r="D20" s="21"/>
      <c r="E20" s="44"/>
      <c r="F20" s="44"/>
      <c r="G20" s="13">
        <f t="shared" si="0"/>
        <v>0</v>
      </c>
      <c r="H20" s="13">
        <f t="shared" si="1"/>
        <v>0</v>
      </c>
      <c r="I20" s="1"/>
      <c r="J20" s="1"/>
      <c r="K20" s="1"/>
    </row>
    <row r="21" spans="1:11" ht="12.75" customHeight="1" x14ac:dyDescent="0.2">
      <c r="A21" s="1"/>
      <c r="B21" s="43"/>
      <c r="C21" s="26"/>
      <c r="D21" s="21"/>
      <c r="E21" s="44"/>
      <c r="F21" s="44"/>
      <c r="G21" s="13">
        <f t="shared" si="0"/>
        <v>0</v>
      </c>
      <c r="H21" s="13">
        <f t="shared" si="1"/>
        <v>0</v>
      </c>
      <c r="I21" s="1"/>
      <c r="J21" s="1"/>
      <c r="K21" s="1"/>
    </row>
    <row r="22" spans="1:11" ht="12.75" customHeight="1" x14ac:dyDescent="0.2">
      <c r="A22" s="1"/>
      <c r="B22" s="43"/>
      <c r="C22" s="26"/>
      <c r="D22" s="21"/>
      <c r="E22" s="44"/>
      <c r="F22" s="44"/>
      <c r="G22" s="13">
        <f t="shared" si="0"/>
        <v>0</v>
      </c>
      <c r="H22" s="13">
        <f t="shared" si="1"/>
        <v>0</v>
      </c>
      <c r="I22" s="1"/>
      <c r="J22" s="1"/>
      <c r="K22" s="1"/>
    </row>
    <row r="23" spans="1:11" ht="12.75" customHeight="1" x14ac:dyDescent="0.2">
      <c r="A23" s="1"/>
      <c r="B23" s="43"/>
      <c r="C23" s="26"/>
      <c r="D23" s="21"/>
      <c r="E23" s="44"/>
      <c r="F23" s="44"/>
      <c r="G23" s="13">
        <f t="shared" ref="G23" si="2">IF(E23=F23,0,IF(C$6=C23,(+IF(F23&gt;K$5,K$5,F23)-E23)+1,0))</f>
        <v>0</v>
      </c>
      <c r="H23" s="13">
        <f t="shared" ref="H23" si="3">IF(E23=F23,0,IF(C$6=C23,0,(+IF(F23&gt;K$5,K$5,F23)-E23)+1))</f>
        <v>0</v>
      </c>
      <c r="I23" s="1"/>
      <c r="J23" s="1"/>
      <c r="K23" s="1"/>
    </row>
    <row r="24" spans="1:11" ht="12.75" customHeight="1" x14ac:dyDescent="0.2">
      <c r="A24" s="1"/>
      <c r="B24" s="43"/>
      <c r="C24" s="26"/>
      <c r="D24" s="21"/>
      <c r="E24" s="44"/>
      <c r="F24" s="44"/>
      <c r="G24" s="13">
        <f t="shared" si="0"/>
        <v>0</v>
      </c>
      <c r="H24" s="13">
        <f t="shared" si="1"/>
        <v>0</v>
      </c>
      <c r="I24" s="1"/>
      <c r="J24" s="1"/>
      <c r="K24" s="1"/>
    </row>
    <row r="25" spans="1:11" ht="12.75" customHeight="1" x14ac:dyDescent="0.2">
      <c r="A25" s="1"/>
      <c r="B25" s="43"/>
      <c r="C25" s="26"/>
      <c r="D25" s="21"/>
      <c r="E25" s="44"/>
      <c r="F25" s="44"/>
      <c r="G25" s="13">
        <f t="shared" si="0"/>
        <v>0</v>
      </c>
      <c r="H25" s="13">
        <f t="shared" si="1"/>
        <v>0</v>
      </c>
      <c r="I25" s="1"/>
      <c r="J25" s="1"/>
      <c r="K25" s="1"/>
    </row>
    <row r="26" spans="1:11" x14ac:dyDescent="0.2">
      <c r="A26" s="1"/>
      <c r="B26" s="1"/>
      <c r="C26" s="1"/>
      <c r="D26" s="1"/>
      <c r="E26" s="14" t="s">
        <v>14</v>
      </c>
      <c r="F26" s="14" t="s">
        <v>13</v>
      </c>
      <c r="G26" s="15">
        <f>SUM(G10:G25)</f>
        <v>1082</v>
      </c>
      <c r="H26" s="15">
        <f>SUM(H10:H25)</f>
        <v>522</v>
      </c>
      <c r="I26" s="1"/>
      <c r="J26" s="1"/>
      <c r="K26" s="1"/>
    </row>
    <row r="27" spans="1:11" x14ac:dyDescent="0.2">
      <c r="A27" s="1"/>
      <c r="B27" s="1"/>
      <c r="C27" s="1"/>
      <c r="D27" s="1"/>
      <c r="E27" s="22"/>
      <c r="F27" s="22"/>
      <c r="G27" s="23"/>
      <c r="H27" s="23"/>
      <c r="I27" s="1"/>
      <c r="J27" s="1"/>
      <c r="K27" s="1"/>
    </row>
    <row r="28" spans="1:11" ht="25.5" x14ac:dyDescent="0.2">
      <c r="A28" s="1"/>
      <c r="B28" s="1"/>
      <c r="C28" s="1"/>
      <c r="D28" s="1"/>
      <c r="E28" s="1"/>
      <c r="F28" s="1"/>
      <c r="G28" s="12" t="s">
        <v>3</v>
      </c>
      <c r="H28" s="12" t="s">
        <v>4</v>
      </c>
      <c r="I28" s="1"/>
      <c r="J28" s="1"/>
      <c r="K28" s="1"/>
    </row>
    <row r="29" spans="1:11" x14ac:dyDescent="0.2">
      <c r="A29" s="1"/>
      <c r="B29" s="1"/>
      <c r="C29" s="1"/>
      <c r="D29" s="1"/>
      <c r="E29" s="14" t="s">
        <v>14</v>
      </c>
      <c r="F29" s="14" t="s">
        <v>2</v>
      </c>
      <c r="G29" s="16">
        <f>INT(+G26/365.25)</f>
        <v>2</v>
      </c>
      <c r="H29" s="16">
        <f>INT(+H26/365.25)</f>
        <v>1</v>
      </c>
      <c r="I29" s="1"/>
      <c r="J29" s="1"/>
      <c r="K29" s="1"/>
    </row>
    <row r="30" spans="1:11" x14ac:dyDescent="0.2">
      <c r="A30" s="1"/>
      <c r="B30" s="1"/>
      <c r="C30" s="1"/>
      <c r="D30" s="1"/>
      <c r="E30" s="14" t="s">
        <v>14</v>
      </c>
      <c r="F30" s="14" t="s">
        <v>6</v>
      </c>
      <c r="G30" s="16">
        <f>INT((+(+G26/365.25)-INT(+G26/365.25))*12)</f>
        <v>11</v>
      </c>
      <c r="H30" s="16">
        <f>INT((+(+H26/365.25)-INT(+H26/365.25))*12)</f>
        <v>5</v>
      </c>
      <c r="I30" s="1"/>
      <c r="J30" s="1"/>
      <c r="K30" s="1"/>
    </row>
    <row r="31" spans="1:11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5.5" x14ac:dyDescent="0.2">
      <c r="A32" s="1"/>
      <c r="B32" s="1"/>
      <c r="C32" s="1"/>
      <c r="D32" s="1"/>
      <c r="E32" s="1"/>
      <c r="F32" s="1"/>
      <c r="G32" s="12" t="s">
        <v>7</v>
      </c>
      <c r="H32" s="12" t="s">
        <v>8</v>
      </c>
      <c r="I32" s="12" t="s">
        <v>9</v>
      </c>
      <c r="J32" s="1"/>
      <c r="K32" s="1"/>
    </row>
    <row r="33" spans="1:11" ht="15.75" x14ac:dyDescent="0.25">
      <c r="A33" s="1"/>
      <c r="B33" s="1"/>
      <c r="C33" s="1"/>
      <c r="D33" s="1"/>
      <c r="E33" s="17" t="s">
        <v>16</v>
      </c>
      <c r="F33" s="18"/>
      <c r="G33" s="24">
        <f>+G29*1+(G30*0.0833)</f>
        <v>2.9163000000000001</v>
      </c>
      <c r="H33" s="24">
        <f>+H29*0.2+(H30*0.0166)</f>
        <v>0.28300000000000003</v>
      </c>
      <c r="I33" s="24">
        <f>+G33+H33</f>
        <v>3.1993</v>
      </c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9"/>
      <c r="J34" s="1"/>
      <c r="K34" s="1"/>
    </row>
    <row r="35" spans="1:11" ht="15" x14ac:dyDescent="0.25">
      <c r="A35" s="1"/>
      <c r="B35" s="1"/>
      <c r="C35" s="29" t="s">
        <v>24</v>
      </c>
      <c r="D35" s="30"/>
      <c r="E35" s="30"/>
      <c r="F35" s="31"/>
      <c r="G35" s="27">
        <v>2.9163000000000001</v>
      </c>
      <c r="H35" s="27">
        <v>0.28299999999999997</v>
      </c>
      <c r="I35" s="28">
        <f>+G35+H35</f>
        <v>3.1993</v>
      </c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25" t="s">
        <v>15</v>
      </c>
      <c r="G37" s="16">
        <f>+G35-G33</f>
        <v>0</v>
      </c>
      <c r="H37" s="16">
        <f t="shared" ref="H37:I37" si="4">+H35-H33</f>
        <v>0</v>
      </c>
      <c r="I37" s="16">
        <f t="shared" si="4"/>
        <v>0</v>
      </c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sheetProtection algorithmName="SHA-512" hashValue="ePsO2JQXBIjhj/duSe7XQ5u3FAum7T9AWdX/NKsKGmzFYY8jbYPsIMHfzroVc8ZFzR8C+2UFk2b3jTlwtJoBcA==" saltValue="44XEzrH3IF2lS4/hDe81Xg==" spinCount="100000" sheet="1" objects="1" scenarios="1"/>
  <mergeCells count="8">
    <mergeCell ref="C35:F35"/>
    <mergeCell ref="B2:I2"/>
    <mergeCell ref="C8:F8"/>
    <mergeCell ref="B3:I3"/>
    <mergeCell ref="E6:H6"/>
    <mergeCell ref="E5:H5"/>
    <mergeCell ref="B10:B17"/>
    <mergeCell ref="B18:B25"/>
  </mergeCells>
  <hyperlinks>
    <hyperlink ref="B18:B25" r:id="rId1" display="Ver disposiciones adicionales: cuarta, sexta y séptima de la Orden de 9 de agosto de 2021." xr:uid="{3D06F2C2-F06A-4222-999B-E20CF21302D3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insucan</dc:creator>
  <cp:lastModifiedBy>insucan</cp:lastModifiedBy>
  <dcterms:created xsi:type="dcterms:W3CDTF">2022-04-30T10:18:12Z</dcterms:created>
  <dcterms:modified xsi:type="dcterms:W3CDTF">2022-05-01T13:24:54Z</dcterms:modified>
</cp:coreProperties>
</file>