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830"/>
  <workbookPr defaultThemeVersion="166925"/>
  <mc:AlternateContent xmlns:mc="http://schemas.openxmlformats.org/markup-compatibility/2006">
    <mc:Choice Requires="x15">
      <x15ac:absPath xmlns:x15ac="http://schemas.microsoft.com/office/spreadsheetml/2010/11/ac" url="C:\Users\Usuario\Documents\Insucan 2016 2017\doc\FSE\"/>
    </mc:Choice>
  </mc:AlternateContent>
  <bookViews>
    <workbookView xWindow="0" yWindow="0" windowWidth="28800" windowHeight="11310"/>
  </bookViews>
  <sheets>
    <sheet name="Hoja2" sheetId="2" r:id="rId1"/>
  </sheet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5" i="2" l="1"/>
  <c r="D14" i="2"/>
  <c r="C21" i="2" l="1"/>
  <c r="E11" i="2"/>
  <c r="D6" i="2" l="1"/>
  <c r="D5" i="2" l="1"/>
  <c r="D12" i="2" l="1"/>
  <c r="D13" i="2" s="1"/>
  <c r="D17" i="2" l="1"/>
  <c r="D18" i="2" s="1"/>
  <c r="D19" i="2" l="1"/>
  <c r="D16" i="2"/>
</calcChain>
</file>

<file path=xl/sharedStrings.xml><?xml version="1.0" encoding="utf-8"?>
<sst xmlns="http://schemas.openxmlformats.org/spreadsheetml/2006/main" count="24" uniqueCount="22">
  <si>
    <t>Total  lectivas semanal en los tres trimestre</t>
  </si>
  <si>
    <t>Total de horas de permanencia de promedio anual</t>
  </si>
  <si>
    <t>PONDERACIÓN FP</t>
  </si>
  <si>
    <t>Aplicación en elaboración</t>
  </si>
  <si>
    <t>Introducir datos</t>
  </si>
  <si>
    <t>Horas de permanencia Real en 1º y 2º trimestre (lectiva más complementarias)</t>
  </si>
  <si>
    <t>Media semanal anual de lectivas</t>
  </si>
  <si>
    <t>Lectivas del primer trimestre</t>
  </si>
  <si>
    <t>Lectivas del segundo trimestre</t>
  </si>
  <si>
    <t>Lectivas del tercer trimestre</t>
  </si>
  <si>
    <t>Suma de los tres trimestres</t>
  </si>
  <si>
    <t>Permanencia que debes tener en 3º trimestre.</t>
  </si>
  <si>
    <t>Sesiones lectivas realizado de más en promedio anual</t>
  </si>
  <si>
    <t>Sesiones realizadas por encima de la medio anual durante el 1º y 2º trimestre. Resta de (1) menos (6)</t>
  </si>
  <si>
    <t xml:space="preserve">Total de realizadas por encima de media anual. </t>
  </si>
  <si>
    <t>Estar por encima es ilegal. Artículo 37 de la Orden</t>
  </si>
  <si>
    <t>Esto es lo que se debería tener si se aplica el artículo 36 de la orden, igual que al resto de profesorado donde dice que "Cuando excepcionalmente el horario tenga más de veinte sesiones lectivas, el profesorado afectado compensará cada una de estas sesiones de exceso con una sesión complementaria"</t>
  </si>
  <si>
    <t>RECLAMACIÓN de Permanencia en 3º trimestre por tener en 1º y 2º trimestre más sesiones lectivas que las de media semanal en computo anual. Resta de (8) menos (11)</t>
  </si>
  <si>
    <t>Horas lectivas del contrato</t>
  </si>
  <si>
    <t>Horas complementarias de periodicidad fija</t>
  </si>
  <si>
    <t>Total de horas de permanencia semanal</t>
  </si>
  <si>
    <t>Cálculo del horario del Tercer Trimestre en contrato parcial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</si>
</sst>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Calibri"/>
      <family val="2"/>
      <scheme val="minor"/>
    </font>
    <font>
      <sz val="9"/>
      <color rgb="FF333333"/>
      <name val="Arial"/>
      <family val="2"/>
    </font>
    <font>
      <b/>
      <sz val="12"/>
      <color theme="0"/>
      <name val="Calibri"/>
      <family val="2"/>
      <scheme val="minor"/>
    </font>
    <font>
      <b/>
      <sz val="14"/>
      <color theme="1"/>
      <name val="Calibri"/>
      <family val="2"/>
      <scheme val="minor"/>
    </font>
    <font>
      <b/>
      <sz val="11"/>
      <color theme="1"/>
      <name val="Calibri"/>
      <family val="2"/>
      <scheme val="minor"/>
    </font>
    <font>
      <b/>
      <sz val="11"/>
      <color rgb="FF333333"/>
      <name val="Arial"/>
      <family val="2"/>
    </font>
    <font>
      <b/>
      <sz val="16"/>
      <color theme="1"/>
      <name val="Calibri"/>
      <family val="2"/>
      <scheme val="minor"/>
    </font>
    <font>
      <b/>
      <sz val="12"/>
      <color theme="1"/>
      <name val="Calibri"/>
      <family val="2"/>
      <scheme val="minor"/>
    </font>
  </fonts>
  <fills count="11">
    <fill>
      <patternFill patternType="none"/>
    </fill>
    <fill>
      <patternFill patternType="gray125"/>
    </fill>
    <fill>
      <patternFill patternType="solid">
        <fgColor rgb="FFEBE6E6"/>
        <bgColor indexed="64"/>
      </patternFill>
    </fill>
    <fill>
      <patternFill patternType="solid">
        <fgColor theme="7" tint="0.39997558519241921"/>
        <bgColor indexed="64"/>
      </patternFill>
    </fill>
    <fill>
      <patternFill patternType="solid">
        <fgColor rgb="FFFFFF00"/>
        <bgColor indexed="64"/>
      </patternFill>
    </fill>
    <fill>
      <patternFill patternType="solid">
        <fgColor rgb="FF00B0F0"/>
        <bgColor indexed="64"/>
      </patternFill>
    </fill>
    <fill>
      <patternFill patternType="solid">
        <fgColor rgb="FFFFC000"/>
        <bgColor indexed="64"/>
      </patternFill>
    </fill>
    <fill>
      <patternFill patternType="solid">
        <fgColor rgb="FFFF0000"/>
        <bgColor indexed="64"/>
      </patternFill>
    </fill>
    <fill>
      <patternFill patternType="solid">
        <fgColor theme="8" tint="0.59999389629810485"/>
        <bgColor indexed="64"/>
      </patternFill>
    </fill>
    <fill>
      <patternFill patternType="solid">
        <fgColor theme="9" tint="0.39997558519241921"/>
        <bgColor indexed="64"/>
      </patternFill>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8">
    <xf numFmtId="0" fontId="0" fillId="0" borderId="0" xfId="0"/>
    <xf numFmtId="0" fontId="0" fillId="6" borderId="1" xfId="0" applyFill="1" applyBorder="1" applyAlignment="1">
      <alignment horizontal="center"/>
    </xf>
    <xf numFmtId="2" fontId="0" fillId="6" borderId="1" xfId="0" applyNumberFormat="1" applyFill="1" applyBorder="1" applyAlignment="1">
      <alignment horizontal="center"/>
    </xf>
    <xf numFmtId="0" fontId="0" fillId="0" borderId="0" xfId="0" applyNumberFormat="1" applyProtection="1">
      <protection hidden="1"/>
    </xf>
    <xf numFmtId="0" fontId="0" fillId="0" borderId="1" xfId="0" applyBorder="1" applyAlignment="1" applyProtection="1">
      <alignment horizontal="center"/>
      <protection locked="0"/>
    </xf>
    <xf numFmtId="0" fontId="0" fillId="0" borderId="1" xfId="0" applyBorder="1" applyAlignment="1" applyProtection="1">
      <alignment horizontal="center" vertical="center"/>
      <protection locked="0"/>
    </xf>
    <xf numFmtId="0" fontId="1" fillId="2" borderId="1" xfId="0" applyFont="1" applyFill="1" applyBorder="1" applyAlignment="1">
      <alignment horizontal="left" vertical="center" wrapText="1"/>
    </xf>
    <xf numFmtId="0" fontId="1" fillId="4" borderId="1" xfId="0" applyFont="1" applyFill="1" applyBorder="1" applyAlignment="1">
      <alignment horizontal="left" vertical="center" wrapText="1"/>
    </xf>
    <xf numFmtId="0" fontId="0" fillId="0" borderId="1" xfId="0" applyBorder="1" applyAlignment="1">
      <alignment vertical="center"/>
    </xf>
    <xf numFmtId="0" fontId="0" fillId="0" borderId="1" xfId="0" applyFill="1" applyBorder="1" applyAlignment="1">
      <alignment vertical="center"/>
    </xf>
    <xf numFmtId="0" fontId="0" fillId="0" borderId="1" xfId="0" applyBorder="1" applyAlignment="1">
      <alignment horizontal="center" vertical="center"/>
    </xf>
    <xf numFmtId="2" fontId="0" fillId="6" borderId="1" xfId="0" applyNumberFormat="1" applyFill="1" applyBorder="1" applyAlignment="1">
      <alignment horizontal="center" vertical="center"/>
    </xf>
    <xf numFmtId="0" fontId="0" fillId="4" borderId="1" xfId="0" applyFill="1" applyBorder="1" applyAlignment="1">
      <alignment horizontal="center" vertical="center"/>
    </xf>
    <xf numFmtId="2" fontId="3" fillId="6" borderId="1" xfId="0" applyNumberFormat="1" applyFont="1" applyFill="1" applyBorder="1" applyAlignment="1">
      <alignment horizontal="center" vertical="center"/>
    </xf>
    <xf numFmtId="0" fontId="1" fillId="9" borderId="1" xfId="0" applyFont="1" applyFill="1" applyBorder="1" applyAlignment="1">
      <alignment horizontal="left" vertical="center" wrapText="1"/>
    </xf>
    <xf numFmtId="0" fontId="0" fillId="9" borderId="1" xfId="0" applyFill="1" applyBorder="1" applyAlignment="1">
      <alignment horizontal="center" vertical="center"/>
    </xf>
    <xf numFmtId="0" fontId="5" fillId="8" borderId="1" xfId="0" applyFont="1" applyFill="1" applyBorder="1" applyAlignment="1">
      <alignment horizontal="left" vertical="center" wrapText="1"/>
    </xf>
    <xf numFmtId="1" fontId="6" fillId="8" borderId="1" xfId="0" applyNumberFormat="1" applyFont="1" applyFill="1" applyBorder="1" applyAlignment="1">
      <alignment horizontal="center"/>
    </xf>
    <xf numFmtId="0" fontId="4" fillId="8" borderId="1" xfId="0" applyFont="1" applyFill="1" applyBorder="1" applyAlignment="1">
      <alignment vertical="center"/>
    </xf>
    <xf numFmtId="0" fontId="0" fillId="8" borderId="1" xfId="0" applyFill="1" applyBorder="1" applyAlignment="1">
      <alignment vertical="center" wrapText="1"/>
    </xf>
    <xf numFmtId="0" fontId="0" fillId="3" borderId="1" xfId="0" applyFill="1" applyBorder="1" applyAlignment="1">
      <alignment horizontal="center"/>
    </xf>
    <xf numFmtId="2" fontId="0" fillId="0" borderId="0" xfId="0" applyNumberFormat="1"/>
    <xf numFmtId="0" fontId="0" fillId="3" borderId="1" xfId="0" applyFill="1" applyBorder="1" applyAlignment="1">
      <alignment horizontal="left"/>
    </xf>
    <xf numFmtId="0" fontId="0" fillId="10" borderId="1" xfId="0" applyFill="1" applyBorder="1" applyAlignment="1" applyProtection="1">
      <alignment horizontal="center"/>
      <protection locked="0"/>
    </xf>
    <xf numFmtId="0" fontId="7" fillId="4" borderId="1" xfId="0" applyFont="1" applyFill="1" applyBorder="1" applyAlignment="1">
      <alignment horizontal="center" vertical="center" wrapText="1"/>
    </xf>
    <xf numFmtId="0" fontId="2" fillId="7" borderId="0" xfId="0" applyFont="1" applyFill="1" applyAlignment="1">
      <alignment horizontal="center" wrapText="1"/>
    </xf>
    <xf numFmtId="0" fontId="0" fillId="5" borderId="1" xfId="0" applyFill="1" applyBorder="1" applyAlignment="1">
      <alignment horizontal="center"/>
    </xf>
    <xf numFmtId="0" fontId="0" fillId="3" borderId="1" xfId="0" applyFill="1" applyBorder="1" applyAlignment="1">
      <alignment horizontal="center"/>
    </xf>
  </cellXfs>
  <cellStyles count="1">
    <cellStyle name="Normal" xfId="0" builtinId="0"/>
  </cellStyles>
  <dxfs count="0"/>
  <tableStyles count="0" defaultTableStyle="TableStyleMedium2" defaultPivotStyle="PivotStyleLight16"/>
  <colors>
    <mruColors>
      <color rgb="FF5BD4FF"/>
      <color rgb="FFD5B8E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25"/>
  <sheetViews>
    <sheetView tabSelected="1" workbookViewId="0">
      <selection activeCell="D16" sqref="D16"/>
    </sheetView>
  </sheetViews>
  <sheetFormatPr baseColWidth="10" defaultRowHeight="15" x14ac:dyDescent="0.25"/>
  <cols>
    <col min="2" max="2" width="3.7109375" customWidth="1"/>
    <col min="3" max="3" width="52.5703125" bestFit="1" customWidth="1"/>
    <col min="4" max="4" width="9.140625" bestFit="1" customWidth="1"/>
    <col min="5" max="5" width="47.7109375" customWidth="1"/>
    <col min="6" max="6" width="7" bestFit="1" customWidth="1"/>
    <col min="7" max="7" width="11" bestFit="1" customWidth="1"/>
    <col min="8" max="8" width="10.42578125" bestFit="1" customWidth="1"/>
    <col min="9" max="9" width="6.7109375" bestFit="1" customWidth="1"/>
    <col min="10" max="10" width="9.85546875" bestFit="1" customWidth="1"/>
    <col min="11" max="11" width="7.5703125" customWidth="1"/>
    <col min="12" max="12" width="9.85546875" bestFit="1" customWidth="1"/>
    <col min="13" max="13" width="10.5703125" bestFit="1" customWidth="1"/>
    <col min="14" max="14" width="12.7109375" bestFit="1" customWidth="1"/>
  </cols>
  <sheetData>
    <row r="1" spans="2:8" x14ac:dyDescent="0.25">
      <c r="C1" s="26" t="s">
        <v>2</v>
      </c>
      <c r="D1" s="26"/>
    </row>
    <row r="2" spans="2:8" x14ac:dyDescent="0.25">
      <c r="C2" s="26" t="s">
        <v>21</v>
      </c>
      <c r="D2" s="26"/>
    </row>
    <row r="3" spans="2:8" x14ac:dyDescent="0.25">
      <c r="C3" s="27" t="s">
        <v>3</v>
      </c>
      <c r="D3" s="27"/>
    </row>
    <row r="4" spans="2:8" x14ac:dyDescent="0.25">
      <c r="C4" s="22" t="s">
        <v>18</v>
      </c>
      <c r="D4" s="23">
        <v>15</v>
      </c>
    </row>
    <row r="5" spans="2:8" x14ac:dyDescent="0.25">
      <c r="C5" s="22" t="s">
        <v>20</v>
      </c>
      <c r="D5" s="20">
        <f>+D4+D6</f>
        <v>19.5</v>
      </c>
    </row>
    <row r="6" spans="2:8" x14ac:dyDescent="0.25">
      <c r="C6" s="22" t="s">
        <v>19</v>
      </c>
      <c r="D6" s="20">
        <f>IF(OR(D4=18,D4=17),5,IF(OR(D4=16,D4=15),4.5,IF(D4=14,4,IF(OR(D4=13,D4=12),3.5,IF(OR(D4=11,D4=10),3,IF(D4=9,2.5,IF(OR(D4=8,D4=7),2,IF(D4=6,1.5,6))))))))</f>
        <v>4.5</v>
      </c>
    </row>
    <row r="7" spans="2:8" ht="5.25" customHeight="1" x14ac:dyDescent="0.25"/>
    <row r="8" spans="2:8" ht="15.95" customHeight="1" x14ac:dyDescent="0.25">
      <c r="B8" s="12">
        <v>1</v>
      </c>
      <c r="C8" s="6" t="s">
        <v>7</v>
      </c>
      <c r="D8" s="4">
        <v>20</v>
      </c>
      <c r="E8" s="8" t="s">
        <v>4</v>
      </c>
    </row>
    <row r="9" spans="2:8" ht="15.95" customHeight="1" x14ac:dyDescent="0.25">
      <c r="B9" s="10">
        <v>2</v>
      </c>
      <c r="C9" s="6" t="s">
        <v>8</v>
      </c>
      <c r="D9" s="4">
        <v>20</v>
      </c>
      <c r="E9" s="8" t="s">
        <v>4</v>
      </c>
    </row>
    <row r="10" spans="2:8" ht="15.95" customHeight="1" x14ac:dyDescent="0.25">
      <c r="B10" s="10">
        <v>3</v>
      </c>
      <c r="C10" s="6" t="s">
        <v>9</v>
      </c>
      <c r="D10" s="4">
        <v>3</v>
      </c>
      <c r="E10" s="8" t="s">
        <v>4</v>
      </c>
      <c r="H10" s="21"/>
    </row>
    <row r="11" spans="2:8" ht="31.5" x14ac:dyDescent="0.25">
      <c r="B11" s="10">
        <v>4</v>
      </c>
      <c r="C11" s="6" t="s">
        <v>5</v>
      </c>
      <c r="D11" s="5">
        <v>25</v>
      </c>
      <c r="E11" s="24" t="str">
        <f>CONCATENATE("Introducir datos. Estar por encima de ",D5," es ABSOLUTAMENTE ilegal")</f>
        <v>Introducir datos. Estar por encima de 19,5 es ABSOLUTAMENTE ilegal</v>
      </c>
    </row>
    <row r="12" spans="2:8" ht="15.95" customHeight="1" x14ac:dyDescent="0.25">
      <c r="B12" s="10">
        <v>5</v>
      </c>
      <c r="C12" s="6" t="s">
        <v>0</v>
      </c>
      <c r="D12" s="1">
        <f>SUM(D8:D10)</f>
        <v>43</v>
      </c>
      <c r="E12" s="9" t="s">
        <v>10</v>
      </c>
    </row>
    <row r="13" spans="2:8" ht="15.95" customHeight="1" x14ac:dyDescent="0.25">
      <c r="B13" s="12">
        <v>6</v>
      </c>
      <c r="C13" s="6" t="s">
        <v>6</v>
      </c>
      <c r="D13" s="2">
        <f>+D12/3</f>
        <v>14.333333333333334</v>
      </c>
    </row>
    <row r="14" spans="2:8" ht="15.95" customHeight="1" x14ac:dyDescent="0.25">
      <c r="B14" s="10">
        <v>7</v>
      </c>
      <c r="C14" s="6" t="s">
        <v>12</v>
      </c>
      <c r="D14" s="2">
        <f>+D13-D4</f>
        <v>-0.66666666666666607</v>
      </c>
    </row>
    <row r="15" spans="2:8" ht="15.95" customHeight="1" x14ac:dyDescent="0.25">
      <c r="B15" s="15">
        <v>8</v>
      </c>
      <c r="C15" s="6" t="s">
        <v>1</v>
      </c>
      <c r="D15" s="2">
        <f>(D4+D6)-D14</f>
        <v>20.166666666666664</v>
      </c>
    </row>
    <row r="16" spans="2:8" ht="21" x14ac:dyDescent="0.35">
      <c r="B16" s="10">
        <v>9</v>
      </c>
      <c r="C16" s="16" t="s">
        <v>11</v>
      </c>
      <c r="D16" s="17">
        <f>IF((+(D15*3)-(D11*2))&gt;(D4+D6),(D4+D6),(D15*3)-(D11*2))</f>
        <v>10.499999999999993</v>
      </c>
      <c r="E16" s="18" t="s">
        <v>15</v>
      </c>
    </row>
    <row r="17" spans="2:12" ht="24" x14ac:dyDescent="0.25">
      <c r="B17" s="10">
        <v>10</v>
      </c>
      <c r="C17" s="7" t="s">
        <v>13</v>
      </c>
      <c r="D17" s="11">
        <f>+D8-D13</f>
        <v>5.6666666666666661</v>
      </c>
    </row>
    <row r="18" spans="2:12" x14ac:dyDescent="0.25">
      <c r="B18" s="15">
        <v>11</v>
      </c>
      <c r="C18" s="7" t="s">
        <v>14</v>
      </c>
      <c r="D18" s="2">
        <f>+D17*2</f>
        <v>11.333333333333332</v>
      </c>
    </row>
    <row r="19" spans="2:12" ht="105" x14ac:dyDescent="0.25">
      <c r="B19" s="10">
        <v>12</v>
      </c>
      <c r="C19" s="14" t="s">
        <v>17</v>
      </c>
      <c r="D19" s="13">
        <f>(+D15-D18)+((D4+D6)-D11)</f>
        <v>3.3333333333333321</v>
      </c>
      <c r="E19" s="19" t="s">
        <v>16</v>
      </c>
    </row>
    <row r="21" spans="2:12" ht="15" customHeight="1" x14ac:dyDescent="0.25">
      <c r="C21" s="25" t="str">
        <f>IF(D11&gt;D5,CONCATENATE("Horario irregular por tener más de ",D5," sesiones de permanencia (lectivas más complementarias)")," ")</f>
        <v>Horario irregular por tener más de 19,5 sesiones de permanencia (lectivas más complementarias)</v>
      </c>
      <c r="D21" s="25"/>
    </row>
    <row r="22" spans="2:12" x14ac:dyDescent="0.25">
      <c r="C22" s="25"/>
      <c r="D22" s="25"/>
    </row>
    <row r="25" spans="2:12" x14ac:dyDescent="0.25">
      <c r="L25" s="3"/>
    </row>
  </sheetData>
  <mergeCells count="4">
    <mergeCell ref="C21:D22"/>
    <mergeCell ref="C1:D1"/>
    <mergeCell ref="C2:D2"/>
    <mergeCell ref="C3:D3"/>
  </mergeCells>
  <pageMargins left="0.7" right="0.7" top="0.75" bottom="0.75" header="0.3" footer="0.3"/>
  <pageSetup paperSize="9" orientation="portrait" horizontalDpi="4294967292"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DOCENTES DE CANARIAS-INSUCAN - CSIF</dc:creator>
  <cp:lastModifiedBy>DOCENTES DE CANARIAS-INSUCAN - CSIF</cp:lastModifiedBy>
  <dcterms:created xsi:type="dcterms:W3CDTF">2017-03-20T16:58:18Z</dcterms:created>
  <dcterms:modified xsi:type="dcterms:W3CDTF">2017-04-05T16:39:06Z</dcterms:modified>
</cp:coreProperties>
</file>